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rategic Acquisition &amp; Infra Map" sheetId="1" state="visible" r:id="rId1"/>
    <sheet xmlns:r="http://schemas.openxmlformats.org/officeDocument/2006/relationships" name="Slippage &amp; P2V Calculator" sheetId="2" state="visible" r:id="rId2"/>
    <sheet xmlns:r="http://schemas.openxmlformats.org/officeDocument/2006/relationships" name="BIS Crypto Multiplier" sheetId="3" state="visible" r:id="rId3"/>
    <sheet xmlns:r="http://schemas.openxmlformats.org/officeDocument/2006/relationships" name="Protocol 22 Technical Audi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$&quot;#,##0.00_-"/>
    <numFmt numFmtId="166" formatCode="0.0000%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D966"/>
        <bgColor rgb="00FFD96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pivotButton="0" quotePrefix="0" xfId="0"/>
    <xf numFmtId="164" fontId="0" fillId="0" borderId="1" pivotButton="0" quotePrefix="0" xfId="0"/>
    <xf numFmtId="0" fontId="0" fillId="0" borderId="1" pivotButton="0" quotePrefix="0" xfId="0"/>
    <xf numFmtId="165" fontId="0" fillId="0" borderId="1" pivotButton="0" quotePrefix="0" xfId="0"/>
    <xf numFmtId="0" fontId="1" fillId="0" borderId="0" pivotButton="0" quotePrefix="0" xfId="0"/>
    <xf numFmtId="165" fontId="1" fillId="0" borderId="0" pivotButton="0" quotePrefix="0" xfId="0"/>
    <xf numFmtId="165" fontId="0" fillId="0" borderId="0" pivotButton="0" quotePrefix="0" xfId="0"/>
    <xf numFmtId="0" fontId="1" fillId="2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FC7CE"/>
          <bgColor rgb="00FFC7CE"/>
        </patternFill>
      </fill>
    </dxf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</cols>
  <sheetData>
    <row r="1">
      <c r="A1" s="1" t="inlineStr">
        <is>
          <t>Date</t>
        </is>
      </c>
      <c r="B1" s="1" t="inlineStr">
        <is>
          <t>Target</t>
        </is>
      </c>
      <c r="C1" s="1" t="inlineStr">
        <is>
          <t>Strategic Function</t>
        </is>
      </c>
      <c r="D1" s="1" t="inlineStr">
        <is>
          <t>Integration Layer</t>
        </is>
      </c>
      <c r="E1" s="1" t="inlineStr">
        <is>
          <t>Amount (USD)</t>
        </is>
      </c>
    </row>
    <row r="2">
      <c r="A2" s="2" t="inlineStr">
        <is>
          <t>2024-01-15</t>
        </is>
      </c>
      <c r="B2" s="3" t="inlineStr">
        <is>
          <t>Hidden Road</t>
        </is>
      </c>
      <c r="C2" s="3" t="inlineStr">
        <is>
          <t>Prime Brokerage / Settlement Rail</t>
        </is>
      </c>
      <c r="D2" s="3" t="inlineStr">
        <is>
          <t>Settlement</t>
        </is>
      </c>
      <c r="E2" s="4" t="n">
        <v>1250000000</v>
      </c>
    </row>
    <row r="3">
      <c r="A3" s="2" t="inlineStr">
        <is>
          <t>2024-06-20</t>
        </is>
      </c>
      <c r="B3" s="3" t="inlineStr">
        <is>
          <t>GTreasury</t>
        </is>
      </c>
      <c r="C3" s="3" t="inlineStr">
        <is>
          <t>Treasury Mgmt / Liquidity Orchestration</t>
        </is>
      </c>
      <c r="D3" s="3" t="inlineStr">
        <is>
          <t>Automation</t>
        </is>
      </c>
      <c r="E3" s="4" t="n">
        <v>1000000000</v>
      </c>
    </row>
    <row r="4">
      <c r="A4" s="2" t="inlineStr">
        <is>
          <t>2023-05-17</t>
        </is>
      </c>
      <c r="B4" s="3" t="inlineStr">
        <is>
          <t>Metaco</t>
        </is>
      </c>
      <c r="C4" s="3" t="inlineStr">
        <is>
          <t>Digital Asset Custody</t>
        </is>
      </c>
      <c r="D4" s="3" t="inlineStr">
        <is>
          <t>Custody</t>
        </is>
      </c>
      <c r="E4" s="4" t="n">
        <v>250000000</v>
      </c>
    </row>
    <row r="6">
      <c r="D6" s="5" t="inlineStr">
        <is>
          <t>Total Infrastructure Value:</t>
        </is>
      </c>
      <c r="E6" s="6">
        <f>SUM(E2:E4)</f>
        <v/>
      </c>
    </row>
    <row r="8">
      <c r="A8" t="inlineStr">
        <is>
          <t>Note: Current entries sum to the documented spend from listed acquisitions. Add rows as needed; the total updates automatically.</t>
        </is>
      </c>
    </row>
  </sheetData>
  <dataValidations count="1">
    <dataValidation sqref="D2:D200" showDropDown="0" showInputMessage="0" showErrorMessage="0" allowBlank="1" type="list">
      <formula1>"Initiation,Credit,Custody,Automation,Settlement"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24" customWidth="1" min="2" max="2"/>
  </cols>
  <sheetData>
    <row r="1">
      <c r="A1" s="5" t="inlineStr">
        <is>
          <t>Inputs</t>
        </is>
      </c>
    </row>
    <row r="2">
      <c r="A2" t="inlineStr">
        <is>
          <t>Transaction Size (USD)</t>
        </is>
      </c>
      <c r="B2" s="7" t="n">
        <v>10000000000</v>
      </c>
    </row>
    <row r="3">
      <c r="A3" t="inlineStr">
        <is>
          <t>Liquid Supply (units)</t>
        </is>
      </c>
      <c r="B3" t="n">
        <v>1600000000</v>
      </c>
    </row>
    <row r="5">
      <c r="A5" s="8" t="inlineStr">
        <is>
          <t>Assumed Price (USD)</t>
        </is>
      </c>
      <c r="B5" s="8" t="inlineStr">
        <is>
          <t>Computed Slippage (%)</t>
        </is>
      </c>
    </row>
    <row r="6">
      <c r="A6" s="7" t="n">
        <v>100</v>
      </c>
      <c r="B6" s="9">
        <f>B$2/(B$3*A6)</f>
        <v/>
      </c>
    </row>
    <row r="7">
      <c r="A7" s="7" t="n">
        <v>250</v>
      </c>
      <c r="B7" s="9">
        <f>B$2/(B$3*A7)</f>
        <v/>
      </c>
    </row>
    <row r="8">
      <c r="A8" s="7" t="n">
        <v>500</v>
      </c>
      <c r="B8" s="9">
        <f>B$2/(B$3*A8)</f>
        <v/>
      </c>
    </row>
    <row r="9">
      <c r="A9" s="7" t="n">
        <v>750</v>
      </c>
      <c r="B9" s="9">
        <f>B$2/(B$3*A9)</f>
        <v/>
      </c>
    </row>
    <row r="10">
      <c r="A10" s="7" t="n">
        <v>1000</v>
      </c>
      <c r="B10" s="9">
        <f>B$2/(B$3*A10)</f>
        <v/>
      </c>
    </row>
    <row r="11">
      <c r="A11" s="7" t="n">
        <v>2500</v>
      </c>
      <c r="B11" s="9">
        <f>B$2/(B$3*A11)</f>
        <v/>
      </c>
    </row>
    <row r="12">
      <c r="A12" s="7" t="n">
        <v>5000</v>
      </c>
      <c r="B12" s="9">
        <f>B$2/(B$3*A12)</f>
        <v/>
      </c>
    </row>
    <row r="13">
      <c r="A13" s="7" t="n">
        <v>10000</v>
      </c>
      <c r="B13" s="9">
        <f>B$2/(B$3*A13)</f>
        <v/>
      </c>
    </row>
    <row r="14">
      <c r="A14" s="7" t="n">
        <v>25000</v>
      </c>
      <c r="B14" s="9">
        <f>B$2/(B$3*A14)</f>
        <v/>
      </c>
    </row>
    <row r="15">
      <c r="A15" s="7" t="n">
        <v>50000</v>
      </c>
      <c r="B15" s="9">
        <f>B$2/(B$3*A15)</f>
        <v/>
      </c>
    </row>
    <row r="16">
      <c r="A16" s="7" t="n">
        <v>100000</v>
      </c>
      <c r="B16" s="9">
        <f>B$2/(B$3*A16)</f>
        <v/>
      </c>
    </row>
    <row r="17">
      <c r="A17" s="7" t="n">
        <v>250000</v>
      </c>
      <c r="B17" s="9">
        <f>B$2/(B$3*A17)</f>
        <v/>
      </c>
    </row>
    <row r="18">
      <c r="A18" s="7" t="n">
        <v>340000</v>
      </c>
      <c r="B18" s="9">
        <f>B$2/(B$3*A18)</f>
        <v/>
      </c>
    </row>
    <row r="19">
      <c r="A19" s="7" t="n">
        <v>500000</v>
      </c>
      <c r="B19" s="9">
        <f>B$2/(B$3*A19)</f>
        <v/>
      </c>
    </row>
    <row r="22">
      <c r="A22" s="5" t="inlineStr">
        <is>
          <t>Legend:</t>
        </is>
      </c>
    </row>
    <row r="23">
      <c r="A23" t="inlineStr">
        <is>
          <t>❌ Impossible/Catastrophic (price &lt; $1,000 for $10B move)</t>
        </is>
      </c>
    </row>
    <row r="24">
      <c r="A24" t="inlineStr">
        <is>
          <t>✅ Competitive ($10,000+)</t>
        </is>
      </c>
    </row>
    <row r="25">
      <c r="A25" t="inlineStr">
        <is>
          <t>✅ Optimal ($340,000 ≈ &lt;0.01% slippage)</t>
        </is>
      </c>
    </row>
  </sheetData>
  <conditionalFormatting sqref="A6:A19">
    <cfRule type="cellIs" priority="1" operator="lessThan" dxfId="0">
      <formula>1000</formula>
    </cfRule>
    <cfRule type="cellIs" priority="2" operator="greaterThanOrEqual" dxfId="1">
      <formula>10000</formula>
    </cfRule>
    <cfRule type="expression" priority="3" dxfId="1" stopIfTrue="0">
      <formula>A6=340000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2" customWidth="1" min="1" max="1"/>
    <col width="24" customWidth="1" min="2" max="2"/>
  </cols>
  <sheetData>
    <row r="1">
      <c r="A1" s="5" t="inlineStr">
        <is>
          <t>BIS Crypto Multiplier Framework</t>
        </is>
      </c>
    </row>
    <row r="3">
      <c r="A3" t="inlineStr">
        <is>
          <t>Inflow over Period (USD)</t>
        </is>
      </c>
      <c r="B3" s="7" t="n">
        <v>15000000000</v>
      </c>
    </row>
    <row r="4">
      <c r="A4" t="inlineStr">
        <is>
          <t>Period (days)</t>
        </is>
      </c>
      <c r="B4" t="n">
        <v>90</v>
      </c>
    </row>
    <row r="6">
      <c r="A6" t="inlineStr">
        <is>
          <t>Multiplier</t>
        </is>
      </c>
      <c r="B6" t="inlineStr">
        <is>
          <t>200x</t>
        </is>
      </c>
    </row>
    <row r="8">
      <c r="A8" t="inlineStr">
        <is>
          <t>Multiplier (numeric)</t>
        </is>
      </c>
      <c r="B8">
        <f>VALUE(SUBSTITUTE(B6,"x",""))</f>
        <v/>
      </c>
    </row>
    <row r="10">
      <c r="A10" t="inlineStr">
        <is>
          <t>Projected Market Cap Increase (USD)</t>
        </is>
      </c>
      <c r="B10" s="7">
        <f>B3*B8</f>
        <v/>
      </c>
    </row>
    <row r="12">
      <c r="A12" t="inlineStr">
        <is>
          <t>Example Check: $15B * 300x = $4.5T</t>
        </is>
      </c>
      <c r="B12" s="7">
        <f>15000000000*300</f>
        <v/>
      </c>
    </row>
  </sheetData>
  <dataValidations count="1">
    <dataValidation sqref="B6" showDropDown="0" showInputMessage="0" showErrorMessage="0" allowBlank="0" type="list">
      <formula1>"50x,200x,300x,600x"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24" customWidth="1" min="3" max="3"/>
    <col width="40" customWidth="1" min="4" max="4"/>
  </cols>
  <sheetData>
    <row r="1">
      <c r="A1" s="5" t="inlineStr">
        <is>
          <t>Protocol 22 Technical Audit</t>
        </is>
      </c>
    </row>
    <row r="3">
      <c r="A3" s="5" t="inlineStr">
        <is>
          <t>Core Features</t>
        </is>
      </c>
    </row>
    <row r="4">
      <c r="A4" s="8" t="inlineStr">
        <is>
          <t>Feature</t>
        </is>
      </c>
      <c r="B4" s="8" t="inlineStr">
        <is>
          <t>Description / Notes</t>
        </is>
      </c>
    </row>
    <row r="5">
      <c r="A5" s="3" t="inlineStr">
        <is>
          <t>Bulletproofs</t>
        </is>
      </c>
      <c r="B5" s="3" t="inlineStr">
        <is>
          <t xml:space="preserve"> </t>
        </is>
      </c>
    </row>
    <row r="6">
      <c r="A6" s="3" t="inlineStr">
        <is>
          <t>Pedersen Commitments</t>
        </is>
      </c>
      <c r="B6" s="3" t="inlineStr">
        <is>
          <t xml:space="preserve"> </t>
        </is>
      </c>
    </row>
    <row r="7">
      <c r="A7" s="3" t="inlineStr">
        <is>
          <t>Ring Signatures</t>
        </is>
      </c>
      <c r="B7" s="3" t="inlineStr">
        <is>
          <t xml:space="preserve"> </t>
        </is>
      </c>
    </row>
    <row r="10">
      <c r="A10" s="5" t="inlineStr">
        <is>
          <t>View Key Map</t>
        </is>
      </c>
    </row>
    <row r="11">
      <c r="A11" s="1" t="inlineStr">
        <is>
          <t>Regulator</t>
        </is>
      </c>
      <c r="B11" s="1" t="inlineStr">
        <is>
          <t>Jurisdiction(s)</t>
        </is>
      </c>
      <c r="C11" s="1" t="inlineStr">
        <is>
          <t>View Key ID / Ref</t>
        </is>
      </c>
      <c r="D11" s="1" t="inlineStr">
        <is>
          <t>Notes</t>
        </is>
      </c>
    </row>
    <row r="12">
      <c r="A12" s="3" t="inlineStr">
        <is>
          <t>OCC</t>
        </is>
      </c>
      <c r="B12" s="3" t="inlineStr">
        <is>
          <t>US</t>
        </is>
      </c>
      <c r="C12" s="3" t="inlineStr"/>
      <c r="D12" s="3" t="inlineStr"/>
    </row>
    <row r="13">
      <c r="A13" s="3" t="inlineStr">
        <is>
          <t>FinCEN</t>
        </is>
      </c>
      <c r="B13" s="3" t="inlineStr">
        <is>
          <t>US</t>
        </is>
      </c>
      <c r="C13" s="3" t="inlineStr"/>
      <c r="D13" s="3" t="inlineStr"/>
    </row>
    <row r="14">
      <c r="A14" s="3" t="inlineStr">
        <is>
          <t>MAS</t>
        </is>
      </c>
      <c r="B14" s="3" t="inlineStr">
        <is>
          <t>Singapore</t>
        </is>
      </c>
      <c r="C14" s="3" t="inlineStr"/>
      <c r="D14" s="3" t="inlineStr"/>
    </row>
    <row r="15">
      <c r="A15" s="3" t="inlineStr">
        <is>
          <t>SAMA</t>
        </is>
      </c>
      <c r="B15" s="3" t="inlineStr">
        <is>
          <t>Saudi Arabia</t>
        </is>
      </c>
      <c r="C15" s="3" t="inlineStr"/>
      <c r="D15" s="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2026-01-22T23:44:47Z</dcterms:created>
  <dcterms:modified xmlns:dcterms="http://purl.org/dc/terms/" xmlns:xsi="http://www.w3.org/2001/XMLSchema-instance" xsi:type="dcterms:W3CDTF">2026-01-22T23:44:47Z</dcterms:modified>
</cp:coreProperties>
</file>